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5" windowHeight="9435" activeTab="0"/>
  </bookViews>
  <sheets>
    <sheet name="決算書" sheetId="1" r:id="rId1"/>
  </sheets>
  <definedNames>
    <definedName name="_xlnm.Print_Area" localSheetId="0">'決算書'!$A$1:$I$40</definedName>
  </definedNames>
  <calcPr fullCalcOnLoad="1"/>
</workbook>
</file>

<file path=xl/sharedStrings.xml><?xml version="1.0" encoding="utf-8"?>
<sst xmlns="http://schemas.openxmlformats.org/spreadsheetml/2006/main" count="46" uniqueCount="40">
  <si>
    <t>1.運営助成金</t>
  </si>
  <si>
    <t>2.事業補助金</t>
  </si>
  <si>
    <t>2.事業参加費</t>
  </si>
  <si>
    <t>【収入】</t>
  </si>
  <si>
    <t>【支出】</t>
  </si>
  <si>
    <t>備　　考</t>
  </si>
  <si>
    <t>備　　考</t>
  </si>
  <si>
    <t>項　　目</t>
  </si>
  <si>
    <t>合　　計</t>
  </si>
  <si>
    <t>１．会議費</t>
  </si>
  <si>
    <t>２．事務費</t>
  </si>
  <si>
    <t>３．事業費</t>
  </si>
  <si>
    <t>１．社会福祉協議会補助金</t>
  </si>
  <si>
    <t>差額（①‐②）</t>
  </si>
  <si>
    <t>予算額①</t>
  </si>
  <si>
    <t>決算額②</t>
  </si>
  <si>
    <t>様式　新8号</t>
  </si>
  <si>
    <t>（　　　　　　〇〇　　　支会）</t>
  </si>
  <si>
    <t>補助事業</t>
  </si>
  <si>
    <t>３．その他の収入</t>
  </si>
  <si>
    <t>２．前年度繰越金</t>
  </si>
  <si>
    <r>
      <rPr>
        <b/>
        <u val="single"/>
        <sz val="14"/>
        <color indexed="8"/>
        <rFont val="ＭＳ Ｐゴシック"/>
        <family val="3"/>
      </rPr>
      <t>令和2年度</t>
    </r>
    <r>
      <rPr>
        <b/>
        <sz val="14"/>
        <color indexed="8"/>
        <rFont val="ＭＳ Ｐゴシック"/>
        <family val="3"/>
      </rPr>
      <t>　　収支決算書</t>
    </r>
  </si>
  <si>
    <t>1.助成金</t>
  </si>
  <si>
    <t>3.雑収入</t>
  </si>
  <si>
    <t>1　ふれあい給食会</t>
  </si>
  <si>
    <t>2　世代交流事業</t>
  </si>
  <si>
    <t>3　友愛訪問事業</t>
  </si>
  <si>
    <t>4　歳末お楽しみ会</t>
  </si>
  <si>
    <t>5　ボランティア団体助成</t>
  </si>
  <si>
    <t>５．区社協への返還金</t>
  </si>
  <si>
    <t>６．次年度繰越金</t>
  </si>
  <si>
    <t>４．予備費</t>
  </si>
  <si>
    <t>預金利息</t>
  </si>
  <si>
    <t>給食会 @100×　0人</t>
  </si>
  <si>
    <t>総会　＠2,000×　0人</t>
  </si>
  <si>
    <t>世代交流事業　＠1,000×　0人</t>
  </si>
  <si>
    <r>
      <rPr>
        <sz val="9"/>
        <color indexed="8"/>
        <rFont val="ＭＳ Ｐゴシック"/>
        <family val="3"/>
      </rPr>
      <t>歳末たすけあい事業助成</t>
    </r>
    <r>
      <rPr>
        <sz val="11"/>
        <color theme="1"/>
        <rFont val="Calibri"/>
        <family val="3"/>
      </rPr>
      <t xml:space="preserve">　　　　　0
</t>
    </r>
    <r>
      <rPr>
        <sz val="9"/>
        <color indexed="8"/>
        <rFont val="ＭＳ Ｐゴシック"/>
        <family val="3"/>
      </rPr>
      <t>コミュニティ協議会助成金</t>
    </r>
    <r>
      <rPr>
        <sz val="11"/>
        <color theme="1"/>
        <rFont val="Calibri"/>
        <family val="3"/>
      </rPr>
      <t xml:space="preserve">  120,000</t>
    </r>
  </si>
  <si>
    <t>差額（②-①）</t>
  </si>
  <si>
    <r>
      <t>　</t>
    </r>
    <r>
      <rPr>
        <b/>
        <sz val="11"/>
        <color indexed="8"/>
        <rFont val="ＭＳ Ｐゴシック"/>
        <family val="3"/>
      </rPr>
      <t>※１</t>
    </r>
  </si>
  <si>
    <r>
      <t>　　　　</t>
    </r>
    <r>
      <rPr>
        <b/>
        <sz val="11"/>
        <color indexed="10"/>
        <rFont val="ＭＳ Ｐゴシック"/>
        <family val="3"/>
      </rPr>
      <t>※１　令和2年度の事業補助金の残額は、</t>
    </r>
    <r>
      <rPr>
        <b/>
        <u val="single"/>
        <sz val="11"/>
        <color indexed="10"/>
        <rFont val="ＭＳ Ｐゴシック"/>
        <family val="3"/>
      </rPr>
      <t>返還せずに</t>
    </r>
    <r>
      <rPr>
        <b/>
        <sz val="11"/>
        <color indexed="10"/>
        <rFont val="ＭＳ Ｐゴシック"/>
        <family val="3"/>
      </rPr>
      <t>令和3年度予算の繰越金収入に繰入れてください。</t>
    </r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</si>
</sst>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[$]ggge&quot;年&quot;m&quot;月&quot;d&quot;日&quot;;@"/>
    <numFmt numFmtId="178" formatCode="[$-411]gge&quot;年&quot;m&quot;月&quot;d&quot;日&quot;;@"/>
    <numFmt numFmtId="179" formatCode="[$]gge&quot;年&quot;m&quot;月&quot;d&quot;日&quot;;@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color indexed="8"/>
      <name val="ＭＳ Ｐゴシック"/>
      <family val="3"/>
    </font>
    <font>
      <b/>
      <u val="single"/>
      <sz val="14"/>
      <color indexed="8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theme="1"/>
      <name val="Calibri"/>
      <family val="3"/>
    </font>
    <font>
      <sz val="8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 diagonalUp="1">
      <left style="thin"/>
      <right style="thin"/>
      <top style="thin"/>
      <bottom style="thin"/>
      <diagonal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8" xfId="0" applyBorder="1" applyAlignment="1">
      <alignment vertical="center"/>
    </xf>
    <xf numFmtId="0" fontId="0" fillId="0" borderId="0" xfId="0" applyAlignment="1">
      <alignment horizontal="right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0" fillId="0" borderId="21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0" xfId="0" applyBorder="1" applyAlignment="1">
      <alignment vertical="center"/>
    </xf>
    <xf numFmtId="176" fontId="0" fillId="0" borderId="13" xfId="0" applyNumberFormat="1" applyBorder="1" applyAlignment="1">
      <alignment horizontal="right" vertical="center"/>
    </xf>
    <xf numFmtId="3" fontId="0" fillId="0" borderId="13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0" fillId="0" borderId="13" xfId="0" applyNumberFormat="1" applyBorder="1" applyAlignment="1">
      <alignment horizontal="right" vertical="center"/>
    </xf>
    <xf numFmtId="3" fontId="0" fillId="0" borderId="10" xfId="0" applyNumberFormat="1" applyBorder="1" applyAlignment="1">
      <alignment horizontal="right" vertical="center"/>
    </xf>
    <xf numFmtId="0" fontId="0" fillId="0" borderId="10" xfId="0" applyBorder="1" applyAlignment="1">
      <alignment vertical="center" wrapText="1"/>
    </xf>
    <xf numFmtId="0" fontId="0" fillId="0" borderId="18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right" vertical="center"/>
    </xf>
    <xf numFmtId="0" fontId="0" fillId="0" borderId="22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3" fontId="0" fillId="0" borderId="23" xfId="0" applyNumberFormat="1" applyBorder="1" applyAlignment="1">
      <alignment vertical="center"/>
    </xf>
    <xf numFmtId="3" fontId="0" fillId="0" borderId="11" xfId="0" applyNumberFormat="1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24" xfId="0" applyBorder="1" applyAlignment="1">
      <alignment vertical="top"/>
    </xf>
    <xf numFmtId="0" fontId="3" fillId="0" borderId="0" xfId="0" applyFont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7" xfId="0" applyBorder="1" applyAlignment="1">
      <alignment vertical="top"/>
    </xf>
    <xf numFmtId="0" fontId="0" fillId="0" borderId="18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5" xfId="0" applyBorder="1" applyAlignment="1">
      <alignment vertical="top"/>
    </xf>
    <xf numFmtId="0" fontId="0" fillId="0" borderId="0" xfId="0" applyAlignment="1">
      <alignment vertical="top"/>
    </xf>
    <xf numFmtId="0" fontId="0" fillId="0" borderId="26" xfId="0" applyBorder="1" applyAlignment="1">
      <alignment vertical="top"/>
    </xf>
    <xf numFmtId="0" fontId="0" fillId="0" borderId="27" xfId="0" applyBorder="1" applyAlignment="1">
      <alignment vertical="top"/>
    </xf>
    <xf numFmtId="0" fontId="0" fillId="0" borderId="28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 horizontal="left" vertical="center"/>
    </xf>
    <xf numFmtId="0" fontId="0" fillId="0" borderId="15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33" fillId="0" borderId="0" xfId="0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809625</xdr:colOff>
      <xdr:row>0</xdr:row>
      <xdr:rowOff>38100</xdr:rowOff>
    </xdr:from>
    <xdr:to>
      <xdr:col>8</xdr:col>
      <xdr:colOff>1552575</xdr:colOff>
      <xdr:row>1</xdr:row>
      <xdr:rowOff>123825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5114925" y="38100"/>
          <a:ext cx="742950" cy="304800"/>
        </a:xfrm>
        <a:prstGeom prst="rect">
          <a:avLst/>
        </a:prstGeom>
        <a:solidFill>
          <a:srgbClr val="FFFFFF"/>
        </a:solidFill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記入例</a:t>
          </a:r>
        </a:p>
      </xdr:txBody>
    </xdr:sp>
    <xdr:clientData/>
  </xdr:twoCellAnchor>
  <xdr:twoCellAnchor>
    <xdr:from>
      <xdr:col>2</xdr:col>
      <xdr:colOff>38100</xdr:colOff>
      <xdr:row>31</xdr:row>
      <xdr:rowOff>161925</xdr:rowOff>
    </xdr:from>
    <xdr:to>
      <xdr:col>8</xdr:col>
      <xdr:colOff>1638300</xdr:colOff>
      <xdr:row>36</xdr:row>
      <xdr:rowOff>133350</xdr:rowOff>
    </xdr:to>
    <xdr:sp>
      <xdr:nvSpPr>
        <xdr:cNvPr id="2" name="角丸四角形 2"/>
        <xdr:cNvSpPr>
          <a:spLocks/>
        </xdr:cNvSpPr>
      </xdr:nvSpPr>
      <xdr:spPr>
        <a:xfrm>
          <a:off x="381000" y="10496550"/>
          <a:ext cx="5562600" cy="923925"/>
        </a:xfrm>
        <a:prstGeom prst="roundRect">
          <a:avLst/>
        </a:prstGeom>
        <a:solidFill>
          <a:srgbClr val="FFFFFF"/>
        </a:solidFill>
        <a:ln w="25400" cmpd="sng">
          <a:solidFill>
            <a:srgbClr val="F79646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・収入と支出の決算額は一致します。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・事業費の決算額は、補助事業実施報告書（様式新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9</a:t>
          </a:r>
          <a:r>
            <a:rPr lang="en-US" cap="none" sz="1100" b="0" i="0" u="none" baseline="0">
              <a:solidFill>
                <a:srgbClr val="000000"/>
              </a:solidFill>
            </a:rPr>
            <a:t>号）の支出決算額を記入します。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・区社協への返還金は、精算書（様式新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000000"/>
              </a:solidFill>
            </a:rPr>
            <a:t>号）で算出された金額を記入します。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8"/>
  <sheetViews>
    <sheetView tabSelected="1" view="pageBreakPreview" zoomScaleSheetLayoutView="100" workbookViewId="0" topLeftCell="A1">
      <selection activeCell="D1" sqref="D1:I1"/>
    </sheetView>
  </sheetViews>
  <sheetFormatPr defaultColWidth="9.140625" defaultRowHeight="15"/>
  <cols>
    <col min="1" max="1" width="2.140625" style="0" customWidth="1"/>
    <col min="2" max="4" width="3.00390625" style="0" customWidth="1"/>
    <col min="5" max="5" width="16.140625" style="0" customWidth="1"/>
    <col min="6" max="8" width="12.421875" style="0" customWidth="1"/>
    <col min="9" max="9" width="29.421875" style="0" customWidth="1"/>
  </cols>
  <sheetData>
    <row r="1" spans="1:9" ht="17.25">
      <c r="A1" s="16" t="s">
        <v>16</v>
      </c>
      <c r="B1" s="15"/>
      <c r="C1" s="15"/>
      <c r="D1" s="44" t="s">
        <v>21</v>
      </c>
      <c r="E1" s="45"/>
      <c r="F1" s="45"/>
      <c r="G1" s="45"/>
      <c r="H1" s="46"/>
      <c r="I1" s="45"/>
    </row>
    <row r="3" spans="2:9" ht="13.5">
      <c r="B3" t="s">
        <v>3</v>
      </c>
      <c r="H3" s="14"/>
      <c r="I3" s="14" t="s">
        <v>17</v>
      </c>
    </row>
    <row r="4" spans="2:9" ht="21" customHeight="1">
      <c r="B4" s="50" t="s">
        <v>7</v>
      </c>
      <c r="C4" s="50"/>
      <c r="D4" s="50"/>
      <c r="E4" s="50"/>
      <c r="F4" s="21" t="s">
        <v>14</v>
      </c>
      <c r="G4" s="21" t="s">
        <v>15</v>
      </c>
      <c r="H4" s="21" t="s">
        <v>37</v>
      </c>
      <c r="I4" s="2" t="s">
        <v>5</v>
      </c>
    </row>
    <row r="5" spans="2:9" ht="30" customHeight="1">
      <c r="B5" s="12" t="s">
        <v>12</v>
      </c>
      <c r="C5" s="13"/>
      <c r="D5" s="13"/>
      <c r="E5" s="13"/>
      <c r="F5" s="27">
        <f>SUM(F6+F7)</f>
        <v>339100</v>
      </c>
      <c r="G5" s="27">
        <f>SUM(G6+G7)</f>
        <v>339100</v>
      </c>
      <c r="H5" s="23">
        <f>H6+H7</f>
        <v>0</v>
      </c>
      <c r="I5" s="11"/>
    </row>
    <row r="6" spans="2:9" ht="30" customHeight="1">
      <c r="B6" s="9"/>
      <c r="C6" s="4" t="s">
        <v>0</v>
      </c>
      <c r="D6" s="8"/>
      <c r="E6" s="8"/>
      <c r="F6" s="26">
        <v>111640</v>
      </c>
      <c r="G6" s="26">
        <v>111640</v>
      </c>
      <c r="H6" s="26">
        <f aca="true" t="shared" si="0" ref="H6:H14">G6-F6</f>
        <v>0</v>
      </c>
      <c r="I6" s="36"/>
    </row>
    <row r="7" spans="2:9" ht="30" customHeight="1">
      <c r="B7" s="9"/>
      <c r="C7" s="4" t="s">
        <v>1</v>
      </c>
      <c r="D7" s="8"/>
      <c r="E7" s="8"/>
      <c r="F7" s="26">
        <v>227460</v>
      </c>
      <c r="G7" s="26">
        <v>227460</v>
      </c>
      <c r="H7" s="1">
        <f t="shared" si="0"/>
        <v>0</v>
      </c>
      <c r="I7" s="37"/>
    </row>
    <row r="8" spans="2:9" ht="30" customHeight="1">
      <c r="B8" s="4" t="s">
        <v>20</v>
      </c>
      <c r="C8" s="8"/>
      <c r="D8" s="5"/>
      <c r="E8" s="32"/>
      <c r="F8" s="26">
        <v>33900</v>
      </c>
      <c r="G8" s="26">
        <v>33900</v>
      </c>
      <c r="H8" s="1">
        <f t="shared" si="0"/>
        <v>0</v>
      </c>
      <c r="I8" s="33"/>
    </row>
    <row r="9" spans="2:9" ht="30" customHeight="1">
      <c r="B9" s="12" t="s">
        <v>19</v>
      </c>
      <c r="C9" s="13"/>
      <c r="D9" s="13"/>
      <c r="E9" s="13"/>
      <c r="F9" s="27">
        <f>SUM(F10+F11+F14)</f>
        <v>541000</v>
      </c>
      <c r="G9" s="27">
        <f>SUM(G10+G11+G14)</f>
        <v>120005</v>
      </c>
      <c r="H9" s="27">
        <f t="shared" si="0"/>
        <v>-420995</v>
      </c>
      <c r="I9" s="5"/>
    </row>
    <row r="10" spans="2:9" ht="30" customHeight="1">
      <c r="B10" s="9"/>
      <c r="C10" s="4" t="s">
        <v>22</v>
      </c>
      <c r="D10" s="8"/>
      <c r="E10" s="5"/>
      <c r="F10" s="25">
        <v>300000</v>
      </c>
      <c r="G10" s="25">
        <v>120000</v>
      </c>
      <c r="H10" s="1">
        <f t="shared" si="0"/>
        <v>-180000</v>
      </c>
      <c r="I10" s="31" t="s">
        <v>36</v>
      </c>
    </row>
    <row r="11" spans="2:9" ht="21" customHeight="1">
      <c r="B11" s="9"/>
      <c r="C11" s="51" t="s">
        <v>2</v>
      </c>
      <c r="D11" s="52"/>
      <c r="E11" s="53"/>
      <c r="F11" s="41">
        <v>240000</v>
      </c>
      <c r="G11" s="41">
        <v>0</v>
      </c>
      <c r="H11" s="41">
        <f t="shared" si="0"/>
        <v>-240000</v>
      </c>
      <c r="I11" s="18" t="s">
        <v>33</v>
      </c>
    </row>
    <row r="12" spans="2:9" ht="21" customHeight="1">
      <c r="B12" s="9"/>
      <c r="C12" s="54"/>
      <c r="D12" s="55"/>
      <c r="E12" s="56"/>
      <c r="F12" s="42"/>
      <c r="G12" s="42"/>
      <c r="H12" s="42">
        <f t="shared" si="0"/>
        <v>0</v>
      </c>
      <c r="I12" s="19" t="s">
        <v>34</v>
      </c>
    </row>
    <row r="13" spans="2:9" ht="21" customHeight="1">
      <c r="B13" s="9"/>
      <c r="C13" s="57"/>
      <c r="D13" s="58"/>
      <c r="E13" s="59"/>
      <c r="F13" s="43"/>
      <c r="G13" s="43"/>
      <c r="H13" s="43">
        <f t="shared" si="0"/>
        <v>0</v>
      </c>
      <c r="I13" s="20" t="s">
        <v>35</v>
      </c>
    </row>
    <row r="14" spans="2:9" ht="30" customHeight="1">
      <c r="B14" s="9"/>
      <c r="C14" s="4" t="s">
        <v>23</v>
      </c>
      <c r="D14" s="8"/>
      <c r="E14" s="5"/>
      <c r="F14" s="25">
        <v>1000</v>
      </c>
      <c r="G14" s="25">
        <v>5</v>
      </c>
      <c r="H14" s="26">
        <f t="shared" si="0"/>
        <v>-995</v>
      </c>
      <c r="I14" s="1" t="s">
        <v>32</v>
      </c>
    </row>
    <row r="15" spans="2:9" ht="30" customHeight="1">
      <c r="B15" s="47" t="s">
        <v>8</v>
      </c>
      <c r="C15" s="48"/>
      <c r="D15" s="48"/>
      <c r="E15" s="49"/>
      <c r="F15" s="24">
        <f>F5+F8+F9</f>
        <v>914000</v>
      </c>
      <c r="G15" s="24">
        <f>G5+G8+G9</f>
        <v>493005</v>
      </c>
      <c r="H15" s="24">
        <f>H5+H8+H9</f>
        <v>-420995</v>
      </c>
      <c r="I15" s="1"/>
    </row>
    <row r="16" ht="19.5" customHeight="1"/>
    <row r="17" ht="13.5">
      <c r="B17" t="s">
        <v>4</v>
      </c>
    </row>
    <row r="18" spans="2:9" ht="21" customHeight="1">
      <c r="B18" s="50" t="s">
        <v>7</v>
      </c>
      <c r="C18" s="50"/>
      <c r="D18" s="50"/>
      <c r="E18" s="50"/>
      <c r="F18" s="21" t="s">
        <v>14</v>
      </c>
      <c r="G18" s="21" t="s">
        <v>15</v>
      </c>
      <c r="H18" s="21" t="s">
        <v>13</v>
      </c>
      <c r="I18" s="2" t="s">
        <v>6</v>
      </c>
    </row>
    <row r="19" spans="2:9" ht="30" customHeight="1">
      <c r="B19" s="60" t="s">
        <v>9</v>
      </c>
      <c r="C19" s="61"/>
      <c r="D19" s="61"/>
      <c r="E19" s="62"/>
      <c r="F19" s="28">
        <v>170000</v>
      </c>
      <c r="G19" s="28">
        <v>51000</v>
      </c>
      <c r="H19" s="30">
        <f aca="true" t="shared" si="1" ref="H19:H31">F19-G19</f>
        <v>119000</v>
      </c>
      <c r="I19" s="17"/>
    </row>
    <row r="20" spans="2:9" ht="30" customHeight="1">
      <c r="B20" s="1" t="s">
        <v>10</v>
      </c>
      <c r="C20" s="1"/>
      <c r="D20" s="1"/>
      <c r="E20" s="1"/>
      <c r="F20" s="26">
        <v>44000</v>
      </c>
      <c r="G20" s="26">
        <v>12000</v>
      </c>
      <c r="H20" s="30">
        <f t="shared" si="1"/>
        <v>32000</v>
      </c>
      <c r="I20" s="3"/>
    </row>
    <row r="21" spans="2:9" ht="30" customHeight="1">
      <c r="B21" s="12" t="s">
        <v>11</v>
      </c>
      <c r="C21" s="10"/>
      <c r="D21" s="10"/>
      <c r="E21" s="10"/>
      <c r="F21" s="27">
        <f>SUM(F22+F23+F24+F25+F26+F27)</f>
        <v>679000</v>
      </c>
      <c r="G21" s="27">
        <f>SUM(G22+G23+G24+G25+G26+G27)</f>
        <v>242000</v>
      </c>
      <c r="H21" s="27">
        <f t="shared" si="1"/>
        <v>437000</v>
      </c>
      <c r="I21" s="23"/>
    </row>
    <row r="22" spans="2:9" ht="30" customHeight="1">
      <c r="B22" s="9"/>
      <c r="C22" s="60" t="s">
        <v>24</v>
      </c>
      <c r="D22" s="61"/>
      <c r="E22" s="62"/>
      <c r="F22" s="28">
        <v>220000</v>
      </c>
      <c r="G22" s="28">
        <v>180000</v>
      </c>
      <c r="H22" s="26">
        <f t="shared" si="1"/>
        <v>40000</v>
      </c>
      <c r="I22" s="7" t="s">
        <v>18</v>
      </c>
    </row>
    <row r="23" spans="2:9" ht="30" customHeight="1">
      <c r="B23" s="9"/>
      <c r="C23" s="60" t="s">
        <v>25</v>
      </c>
      <c r="D23" s="61"/>
      <c r="E23" s="62"/>
      <c r="F23" s="28">
        <v>197000</v>
      </c>
      <c r="G23" s="28">
        <v>0</v>
      </c>
      <c r="H23" s="27">
        <f t="shared" si="1"/>
        <v>197000</v>
      </c>
      <c r="I23" s="6" t="s">
        <v>18</v>
      </c>
    </row>
    <row r="24" spans="2:9" ht="30" customHeight="1">
      <c r="B24" s="9"/>
      <c r="C24" s="60" t="s">
        <v>26</v>
      </c>
      <c r="D24" s="61"/>
      <c r="E24" s="62"/>
      <c r="F24" s="28">
        <v>42000</v>
      </c>
      <c r="G24" s="28">
        <v>42000</v>
      </c>
      <c r="H24" s="23">
        <f t="shared" si="1"/>
        <v>0</v>
      </c>
      <c r="I24" s="6"/>
    </row>
    <row r="25" spans="2:9" ht="30" customHeight="1">
      <c r="B25" s="9"/>
      <c r="C25" s="60" t="s">
        <v>27</v>
      </c>
      <c r="D25" s="61"/>
      <c r="E25" s="62"/>
      <c r="F25" s="28">
        <v>200000</v>
      </c>
      <c r="G25" s="28">
        <v>0</v>
      </c>
      <c r="H25" s="27">
        <f t="shared" si="1"/>
        <v>200000</v>
      </c>
      <c r="I25" s="6"/>
    </row>
    <row r="26" spans="2:9" ht="30" customHeight="1">
      <c r="B26" s="9"/>
      <c r="C26" s="60" t="s">
        <v>28</v>
      </c>
      <c r="D26" s="61"/>
      <c r="E26" s="62"/>
      <c r="F26" s="29">
        <v>20000</v>
      </c>
      <c r="G26" s="29">
        <v>20000</v>
      </c>
      <c r="H26" s="38">
        <f t="shared" si="1"/>
        <v>0</v>
      </c>
      <c r="I26" s="6" t="s">
        <v>18</v>
      </c>
    </row>
    <row r="27" spans="2:9" ht="30" customHeight="1">
      <c r="B27" s="9"/>
      <c r="C27" s="60">
        <v>6</v>
      </c>
      <c r="D27" s="61"/>
      <c r="E27" s="62"/>
      <c r="F27" s="22"/>
      <c r="G27" s="22"/>
      <c r="H27" s="38">
        <f t="shared" si="1"/>
        <v>0</v>
      </c>
      <c r="I27" s="6"/>
    </row>
    <row r="28" spans="2:9" ht="30" customHeight="1">
      <c r="B28" s="34" t="s">
        <v>31</v>
      </c>
      <c r="C28" s="10"/>
      <c r="D28" s="10"/>
      <c r="E28" s="11"/>
      <c r="F28" s="29">
        <v>21000</v>
      </c>
      <c r="G28" s="35">
        <v>0</v>
      </c>
      <c r="H28" s="35">
        <f t="shared" si="1"/>
        <v>21000</v>
      </c>
      <c r="I28" s="6"/>
    </row>
    <row r="29" spans="2:9" ht="30" customHeight="1">
      <c r="B29" s="1" t="s">
        <v>29</v>
      </c>
      <c r="C29" s="1"/>
      <c r="D29" s="1"/>
      <c r="E29" s="1"/>
      <c r="F29" s="39"/>
      <c r="G29" s="28">
        <v>27460</v>
      </c>
      <c r="H29" s="40"/>
      <c r="I29" s="6" t="s">
        <v>38</v>
      </c>
    </row>
    <row r="30" spans="2:9" ht="30" customHeight="1">
      <c r="B30" s="1" t="s">
        <v>30</v>
      </c>
      <c r="C30" s="1"/>
      <c r="D30" s="1"/>
      <c r="E30" s="1"/>
      <c r="F30" s="39"/>
      <c r="G30" s="28">
        <v>160545</v>
      </c>
      <c r="H30" s="40"/>
      <c r="I30" s="6"/>
    </row>
    <row r="31" spans="2:9" ht="30" customHeight="1">
      <c r="B31" s="47" t="s">
        <v>8</v>
      </c>
      <c r="C31" s="48"/>
      <c r="D31" s="48"/>
      <c r="E31" s="49"/>
      <c r="F31" s="29">
        <f>SUM(F19+F20+F21+F28)</f>
        <v>914000</v>
      </c>
      <c r="G31" s="29">
        <f>G19+G20+G21+G29+G30</f>
        <v>493005</v>
      </c>
      <c r="H31" s="29">
        <f t="shared" si="1"/>
        <v>420995</v>
      </c>
      <c r="I31" s="1"/>
    </row>
    <row r="38" spans="3:9" ht="19.5" customHeight="1">
      <c r="C38" s="63" t="s">
        <v>39</v>
      </c>
      <c r="D38" s="63"/>
      <c r="E38" s="63"/>
      <c r="F38" s="63"/>
      <c r="G38" s="63"/>
      <c r="H38" s="63"/>
      <c r="I38" s="63"/>
    </row>
  </sheetData>
  <sheetProtection/>
  <mergeCells count="17">
    <mergeCell ref="C27:E27"/>
    <mergeCell ref="F11:F13"/>
    <mergeCell ref="C22:E22"/>
    <mergeCell ref="C23:E23"/>
    <mergeCell ref="C24:E24"/>
    <mergeCell ref="C25:E25"/>
    <mergeCell ref="C26:E26"/>
    <mergeCell ref="C38:I38"/>
    <mergeCell ref="G11:G13"/>
    <mergeCell ref="D1:I1"/>
    <mergeCell ref="B31:E31"/>
    <mergeCell ref="B4:E4"/>
    <mergeCell ref="B15:E15"/>
    <mergeCell ref="B18:E18"/>
    <mergeCell ref="C11:E13"/>
    <mergeCell ref="H11:H13"/>
    <mergeCell ref="B19:E19"/>
  </mergeCells>
  <printOptions/>
  <pageMargins left="0.49" right="0.57" top="0.46" bottom="0.44" header="0.31496062992125984" footer="0.2"/>
  <pageSetup fitToHeight="1" fitToWidth="1" horizontalDpi="600" verticalDpi="600" orientation="portrait" paperSize="9" scale="91" r:id="rId2"/>
  <headerFooter>
    <oddFooter>&amp;C&amp;18 17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新潟市東区社会福祉協議会</dc:creator>
  <cp:keywords/>
  <dc:description/>
  <cp:lastModifiedBy>user</cp:lastModifiedBy>
  <cp:lastPrinted>2021-03-05T05:35:12Z</cp:lastPrinted>
  <dcterms:created xsi:type="dcterms:W3CDTF">2011-04-12T23:56:20Z</dcterms:created>
  <dcterms:modified xsi:type="dcterms:W3CDTF">2021-03-05T05:36:36Z</dcterms:modified>
  <cp:category/>
  <cp:version/>
  <cp:contentType/>
  <cp:contentStatus/>
</cp:coreProperties>
</file>